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788" windowWidth="15360" windowHeight="8268" tabRatio="366" activeTab="0"/>
  </bookViews>
  <sheets>
    <sheet name="Kömür İhtiyaç Listesi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<sst xmlns="http://schemas.openxmlformats.org/spreadsheetml/2006/main" count="60" uniqueCount="55">
  <si>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OKUL ADI</t>
  </si>
  <si>
    <t>TOPLAM</t>
  </si>
  <si>
    <t>SN</t>
  </si>
  <si>
    <t>DERSLİK SAYISI</t>
  </si>
  <si>
    <t>KULLANILAN</t>
  </si>
  <si>
    <t>KULLANILMAYAN</t>
  </si>
  <si>
    <t>ÖĞRENCİ SAYISI (Anasınıfı Dahil)</t>
  </si>
  <si>
    <t>İlçe Milli Eğitim Müdürü</t>
  </si>
  <si>
    <t>AÇIKLAMALAR :</t>
  </si>
  <si>
    <t>STOKER</t>
  </si>
  <si>
    <t>SOBA</t>
  </si>
  <si>
    <t>KAL. KAZANI</t>
  </si>
  <si>
    <t>Haydarlı YİBO</t>
  </si>
  <si>
    <t>Okulda Bulunan Kömür</t>
  </si>
  <si>
    <t>VERİLECEK KÖMÜR TOPLAMI (KG)</t>
  </si>
  <si>
    <t>U Y G U N D U R</t>
  </si>
  <si>
    <t>Merkeze Uzaklığı</t>
  </si>
  <si>
    <t>Mrk.</t>
  </si>
  <si>
    <t>DERSLİK BAŞINA DÜŞEN KÖMÜR</t>
  </si>
  <si>
    <t>VERİLECEK MİKTAR</t>
  </si>
  <si>
    <t>TOPLAM DAĞITILACAK KÖMÜR</t>
  </si>
  <si>
    <t>Hasan TAHTAOĞLU</t>
  </si>
  <si>
    <t>VERİLEN</t>
  </si>
  <si>
    <t>FAZLALIK</t>
  </si>
  <si>
    <t>OKULDA BULUNAN</t>
  </si>
  <si>
    <t>Atatürk Ortaokulu</t>
  </si>
  <si>
    <t>Şakir Ünver İlkokulu</t>
  </si>
  <si>
    <t>Cengiztopel İlkokulu</t>
  </si>
  <si>
    <t>Menderes İlkokulu</t>
  </si>
  <si>
    <t>Akgün İlkokulu</t>
  </si>
  <si>
    <t>Alpaslan İlkokulu</t>
  </si>
  <si>
    <t>Çakıcı İlkokulu</t>
  </si>
  <si>
    <t>Karahacılı İlkokulu</t>
  </si>
  <si>
    <t>Duman İlkokulu</t>
  </si>
  <si>
    <t>Pınarlı İlkokulu</t>
  </si>
  <si>
    <t>Okçular İlkokulu</t>
  </si>
  <si>
    <t>Bağcılar İlkokulu</t>
  </si>
  <si>
    <t>Ocaklı İlkokulu</t>
  </si>
  <si>
    <t>Çiçektepe İlkokulu</t>
  </si>
  <si>
    <t>Doğanlı İlkokulu</t>
  </si>
  <si>
    <t>Göçerli İlkokulu</t>
  </si>
  <si>
    <t>Haydarlı İlkokulu</t>
  </si>
  <si>
    <t>Kadılar İlkokulu</t>
  </si>
  <si>
    <t>Kınık İlkokulu</t>
  </si>
  <si>
    <t>Tatarlı Cumhuriyet İlkokulu</t>
  </si>
  <si>
    <t>Tatarlı İlkokulu</t>
  </si>
  <si>
    <t>Uluköy İlkokulu</t>
  </si>
  <si>
    <t>Yıprak İlkokulu</t>
  </si>
  <si>
    <t>Yeşilhüyük İlkokulu</t>
  </si>
  <si>
    <t>Akpınarlı İlkokulu</t>
  </si>
  <si>
    <t>Yıprak Ortaokulu</t>
  </si>
  <si>
    <t>DİNAR İLÇE MİLLİ EĞİTİM MÜDÜRLÜĞÜNE BAĞLI İLKÖĞRETİM OKULLARI  KIŞLIK  YAKACAK KÖMÜR İHTİYAÇ  LİSTESİDİR</t>
  </si>
  <si>
    <t>Tatarlı Cum.Ortaokulu</t>
  </si>
  <si>
    <t>Şehit P.Uzm.Çvş. Selçuk GÜRDAL İÖO</t>
  </si>
  <si>
    <t>1 TON KÖMÜR ÜCRETİ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</si>
</sst>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\ _T_L_-;\-* #,##0.0\ _T_L_-;_-* &quot;-&quot;??\ _T_L_-;_-@_-"/>
    <numFmt numFmtId="181" formatCode="_-* #,##0\ _T_L_-;\-* #,##0\ _T_L_-;_-* &quot;-&quot;??\ _T_L_-;_-@_-"/>
    <numFmt numFmtId="182" formatCode="#,##0_ ;\-#,##0\ "/>
    <numFmt numFmtId="183" formatCode="#,##0.0"/>
    <numFmt numFmtId="184" formatCode="hh:mm:ss"/>
    <numFmt numFmtId="185" formatCode="[$-41F]dd\ mmmm\ yyyy\ dddd"/>
  </numFmts>
  <fonts count="41">
    <font>
      <sz val="10"/>
      <name val="Arial"/>
      <family val="0"/>
    </font>
    <font>
      <sz val="13"/>
      <color indexed="17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indexed="17"/>
      <name val="Arial"/>
      <family val="2"/>
    </font>
    <font>
      <b/>
      <sz val="7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b/>
      <sz val="18"/>
      <color indexed="56"/>
      <name val="Cambria"/>
      <family val="2"/>
    </font>
    <font>
      <sz val="13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63"/>
      <name val="Times New Roman"/>
      <family val="2"/>
    </font>
    <font>
      <sz val="13"/>
      <color indexed="62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u val="single"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3"/>
      <color indexed="10"/>
      <name val="Arial"/>
      <family val="2"/>
    </font>
    <font>
      <b/>
      <sz val="12"/>
      <color indexed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182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/>
    </xf>
    <xf numFmtId="0" fontId="2" fillId="0" borderId="12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3" fontId="32" fillId="0" borderId="11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3" fontId="10" fillId="7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4" fontId="9" fillId="7" borderId="10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/>
    </xf>
    <xf numFmtId="4" fontId="10" fillId="7" borderId="11" xfId="0" applyNumberFormat="1" applyFont="1" applyFill="1" applyBorder="1" applyAlignment="1">
      <alignment horizontal="center" vertical="center"/>
    </xf>
    <xf numFmtId="4" fontId="10" fillId="24" borderId="11" xfId="0" applyNumberFormat="1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36" fillId="4" borderId="13" xfId="0" applyFont="1" applyFill="1" applyBorder="1" applyAlignment="1">
      <alignment horizontal="center" vertical="center"/>
    </xf>
    <xf numFmtId="4" fontId="37" fillId="4" borderId="10" xfId="0" applyNumberFormat="1" applyFont="1" applyFill="1" applyBorder="1" applyAlignment="1">
      <alignment horizontal="center" vertical="center"/>
    </xf>
    <xf numFmtId="3" fontId="38" fillId="7" borderId="11" xfId="0" applyNumberFormat="1" applyFont="1" applyFill="1" applyBorder="1" applyAlignment="1">
      <alignment horizontal="center" vertical="center"/>
    </xf>
    <xf numFmtId="3" fontId="38" fillId="7" borderId="11" xfId="0" applyNumberFormat="1" applyFont="1" applyFill="1" applyBorder="1" applyAlignment="1">
      <alignment horizontal="center" vertical="center"/>
    </xf>
    <xf numFmtId="3" fontId="33" fillId="0" borderId="11" xfId="0" applyNumberFormat="1" applyFont="1" applyFill="1" applyBorder="1" applyAlignment="1">
      <alignment horizontal="center" vertical="center" wrapText="1"/>
    </xf>
    <xf numFmtId="3" fontId="32" fillId="0" borderId="11" xfId="4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/>
    </xf>
    <xf numFmtId="3" fontId="32" fillId="7" borderId="11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vertical="center"/>
    </xf>
    <xf numFmtId="0" fontId="31" fillId="25" borderId="12" xfId="0" applyFont="1" applyFill="1" applyBorder="1" applyAlignment="1">
      <alignment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5" fillId="4" borderId="13" xfId="0" applyFont="1" applyFill="1" applyBorder="1" applyAlignment="1">
      <alignment horizontal="center" vertical="center"/>
    </xf>
    <xf numFmtId="0" fontId="40" fillId="25" borderId="11" xfId="0" applyFont="1" applyFill="1" applyBorder="1" applyAlignment="1">
      <alignment vertical="center"/>
    </xf>
    <xf numFmtId="0" fontId="39" fillId="0" borderId="11" xfId="0" applyFont="1" applyBorder="1" applyAlignment="1">
      <alignment horizontal="center" vertical="center" textRotation="90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0" fontId="38" fillId="7" borderId="0" xfId="0" applyFont="1" applyFill="1" applyAlignment="1">
      <alignment/>
    </xf>
    <xf numFmtId="3" fontId="38" fillId="7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43"/>
  <sheetViews>
    <sheetView tabSelected="1" workbookViewId="0" topLeftCell="A1">
      <pane xSplit="13" ySplit="3" topLeftCell="N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W4" sqref="W4"/>
    </sheetView>
  </sheetViews>
  <sheetFormatPr defaultColWidth="9.140625" defaultRowHeight="12.75"/>
  <cols>
    <col min="1" max="1" width="4.421875" style="7" bestFit="1" customWidth="1"/>
    <col min="2" max="2" width="26.7109375" style="8" customWidth="1"/>
    <col min="3" max="3" width="0.2890625" style="8" customWidth="1"/>
    <col min="4" max="4" width="10.57421875" style="8" hidden="1" customWidth="1"/>
    <col min="5" max="5" width="5.140625" style="8" hidden="1" customWidth="1"/>
    <col min="6" max="6" width="5.140625" style="9" hidden="1" customWidth="1"/>
    <col min="7" max="7" width="3.8515625" style="9" hidden="1" customWidth="1"/>
    <col min="8" max="8" width="0.13671875" style="9" hidden="1" customWidth="1"/>
    <col min="9" max="9" width="13.140625" style="9" hidden="1" customWidth="1"/>
    <col min="10" max="10" width="13.8515625" style="9" hidden="1" customWidth="1"/>
    <col min="11" max="11" width="0.13671875" style="9" hidden="1" customWidth="1"/>
    <col min="12" max="12" width="11.00390625" style="9" hidden="1" customWidth="1"/>
    <col min="13" max="13" width="2.140625" style="9" hidden="1" customWidth="1"/>
    <col min="14" max="14" width="11.421875" style="1" hidden="1" customWidth="1"/>
    <col min="15" max="15" width="11.7109375" style="1" hidden="1" customWidth="1"/>
    <col min="16" max="16" width="8.7109375" style="1" hidden="1" customWidth="1"/>
    <col min="17" max="17" width="13.57421875" style="1" customWidth="1"/>
    <col min="18" max="19" width="9.140625" style="0" hidden="1" customWidth="1"/>
    <col min="20" max="20" width="18.28125" style="0" customWidth="1"/>
  </cols>
  <sheetData>
    <row r="1" spans="1:20" ht="46.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26.25">
      <c r="A2" s="54" t="s">
        <v>2</v>
      </c>
      <c r="B2" s="55" t="s">
        <v>0</v>
      </c>
      <c r="C2" s="51" t="s">
        <v>16</v>
      </c>
      <c r="D2" s="57" t="s">
        <v>6</v>
      </c>
      <c r="E2" s="59" t="s">
        <v>3</v>
      </c>
      <c r="F2" s="60"/>
      <c r="G2" s="61"/>
      <c r="H2" s="62"/>
      <c r="I2" s="62"/>
      <c r="J2" s="62"/>
      <c r="K2" s="63"/>
      <c r="L2" s="43"/>
      <c r="M2" s="43"/>
      <c r="N2" s="64" t="s">
        <v>11</v>
      </c>
      <c r="O2" s="54" t="s">
        <v>9</v>
      </c>
      <c r="P2" s="64" t="s">
        <v>10</v>
      </c>
      <c r="Q2" s="53" t="s">
        <v>20</v>
      </c>
      <c r="R2" s="50" t="s">
        <v>22</v>
      </c>
      <c r="S2" s="50" t="s">
        <v>23</v>
      </c>
      <c r="T2" s="70" t="s">
        <v>54</v>
      </c>
    </row>
    <row r="3" spans="1:20" ht="69.75" customHeight="1">
      <c r="A3" s="54"/>
      <c r="B3" s="56"/>
      <c r="C3" s="52"/>
      <c r="D3" s="58"/>
      <c r="E3" s="17" t="s">
        <v>1</v>
      </c>
      <c r="F3" s="18" t="s">
        <v>4</v>
      </c>
      <c r="G3" s="18" t="s">
        <v>5</v>
      </c>
      <c r="H3" s="20" t="s">
        <v>18</v>
      </c>
      <c r="I3" s="20" t="s">
        <v>19</v>
      </c>
      <c r="J3" s="25" t="s">
        <v>13</v>
      </c>
      <c r="K3" s="23" t="s">
        <v>14</v>
      </c>
      <c r="L3" s="23"/>
      <c r="M3" s="23" t="s">
        <v>24</v>
      </c>
      <c r="N3" s="64"/>
      <c r="O3" s="54"/>
      <c r="P3" s="64"/>
      <c r="Q3" s="53"/>
      <c r="R3" s="50"/>
      <c r="S3" s="50"/>
      <c r="T3" s="72">
        <v>451.94</v>
      </c>
    </row>
    <row r="4" spans="1:20" ht="16.5">
      <c r="A4" s="31">
        <v>1</v>
      </c>
      <c r="B4" s="44" t="s">
        <v>29</v>
      </c>
      <c r="C4" s="33">
        <v>8</v>
      </c>
      <c r="D4" s="21">
        <v>92</v>
      </c>
      <c r="E4" s="4">
        <v>9</v>
      </c>
      <c r="F4" s="4">
        <v>7</v>
      </c>
      <c r="G4" s="4">
        <v>2</v>
      </c>
      <c r="H4" s="26">
        <v>1250</v>
      </c>
      <c r="I4" s="26">
        <f>F4*H4</f>
        <v>8750</v>
      </c>
      <c r="J4" s="27"/>
      <c r="K4" s="28"/>
      <c r="L4" s="28"/>
      <c r="M4" s="28">
        <v>2000</v>
      </c>
      <c r="N4" s="41"/>
      <c r="O4" s="40">
        <v>10000</v>
      </c>
      <c r="P4" s="42"/>
      <c r="Q4" s="71">
        <v>10</v>
      </c>
      <c r="R4" s="46"/>
      <c r="S4" s="47">
        <f>R4-Q4</f>
        <v>-10</v>
      </c>
      <c r="T4" s="73">
        <f>Q4*T3</f>
        <v>4519.4</v>
      </c>
    </row>
    <row r="5" spans="1:20" ht="16.5">
      <c r="A5" s="31">
        <v>2</v>
      </c>
      <c r="B5" s="44" t="s">
        <v>49</v>
      </c>
      <c r="C5" s="33">
        <v>30</v>
      </c>
      <c r="D5" s="21">
        <v>13</v>
      </c>
      <c r="E5" s="4">
        <v>2</v>
      </c>
      <c r="F5" s="4">
        <v>1</v>
      </c>
      <c r="G5" s="4">
        <v>1</v>
      </c>
      <c r="H5" s="26"/>
      <c r="I5" s="26"/>
      <c r="J5" s="27"/>
      <c r="K5" s="28"/>
      <c r="L5" s="28"/>
      <c r="M5" s="28"/>
      <c r="N5" s="41"/>
      <c r="O5" s="19"/>
      <c r="P5" s="42">
        <v>2000</v>
      </c>
      <c r="Q5" s="71">
        <v>2</v>
      </c>
      <c r="R5" s="46"/>
      <c r="S5" s="47">
        <f aca="true" t="shared" si="0" ref="S5:S33">R5-Q5</f>
        <v>-2</v>
      </c>
      <c r="T5" s="73">
        <f>Q5*T3</f>
        <v>903.88</v>
      </c>
    </row>
    <row r="6" spans="1:20" ht="16.5">
      <c r="A6" s="31">
        <v>3</v>
      </c>
      <c r="B6" s="44" t="s">
        <v>30</v>
      </c>
      <c r="C6" s="33">
        <v>31</v>
      </c>
      <c r="D6" s="21">
        <v>45</v>
      </c>
      <c r="E6" s="4">
        <v>5</v>
      </c>
      <c r="F6" s="4">
        <v>4</v>
      </c>
      <c r="G6" s="4">
        <v>1</v>
      </c>
      <c r="H6" s="26">
        <v>1250</v>
      </c>
      <c r="I6" s="26">
        <f>F6*H6</f>
        <v>5000</v>
      </c>
      <c r="J6" s="27">
        <v>100</v>
      </c>
      <c r="K6" s="28"/>
      <c r="L6" s="28"/>
      <c r="M6" s="28"/>
      <c r="N6" s="41"/>
      <c r="O6" s="19">
        <v>10000</v>
      </c>
      <c r="P6" s="42"/>
      <c r="Q6" s="71">
        <v>10</v>
      </c>
      <c r="R6" s="46"/>
      <c r="S6" s="47">
        <f t="shared" si="0"/>
        <v>-10</v>
      </c>
      <c r="T6" s="73">
        <f>T3*Q6</f>
        <v>4519.4</v>
      </c>
    </row>
    <row r="7" spans="1:20" ht="16.5">
      <c r="A7" s="31">
        <v>4</v>
      </c>
      <c r="B7" s="44" t="s">
        <v>25</v>
      </c>
      <c r="C7" s="32" t="s">
        <v>17</v>
      </c>
      <c r="D7" s="21">
        <v>410</v>
      </c>
      <c r="E7" s="4">
        <v>25</v>
      </c>
      <c r="F7" s="4">
        <v>19</v>
      </c>
      <c r="G7" s="4">
        <v>6</v>
      </c>
      <c r="H7" s="26">
        <v>1250</v>
      </c>
      <c r="I7" s="26">
        <f>F7*H7</f>
        <v>23750</v>
      </c>
      <c r="J7" s="27">
        <v>2000</v>
      </c>
      <c r="K7" s="28"/>
      <c r="L7" s="28"/>
      <c r="M7" s="28"/>
      <c r="N7" s="41">
        <v>0</v>
      </c>
      <c r="O7" s="38">
        <v>0</v>
      </c>
      <c r="P7" s="42">
        <v>0</v>
      </c>
      <c r="Q7" s="71">
        <f>N7+O7+P7</f>
        <v>0</v>
      </c>
      <c r="R7" s="46"/>
      <c r="S7" s="47">
        <f t="shared" si="0"/>
        <v>0</v>
      </c>
      <c r="T7" s="73">
        <f>Q7*T6</f>
        <v>0</v>
      </c>
    </row>
    <row r="8" spans="1:20" ht="16.5">
      <c r="A8" s="31">
        <v>6</v>
      </c>
      <c r="B8" s="44" t="s">
        <v>36</v>
      </c>
      <c r="C8" s="33">
        <v>25</v>
      </c>
      <c r="D8" s="21">
        <v>24</v>
      </c>
      <c r="E8" s="4">
        <v>3</v>
      </c>
      <c r="F8" s="4">
        <v>2</v>
      </c>
      <c r="G8" s="4">
        <v>1</v>
      </c>
      <c r="H8" s="26">
        <v>1250</v>
      </c>
      <c r="I8" s="26">
        <f>F8*H8</f>
        <v>2500</v>
      </c>
      <c r="J8" s="27"/>
      <c r="K8" s="28"/>
      <c r="L8" s="28"/>
      <c r="M8" s="28"/>
      <c r="N8" s="41"/>
      <c r="O8" s="19"/>
      <c r="P8" s="42">
        <v>2000</v>
      </c>
      <c r="Q8" s="71">
        <v>2</v>
      </c>
      <c r="R8" s="46"/>
      <c r="S8" s="47">
        <f t="shared" si="0"/>
        <v>-2</v>
      </c>
      <c r="T8" s="73">
        <f>Q8*T3</f>
        <v>903.88</v>
      </c>
    </row>
    <row r="9" spans="1:20" ht="16.5">
      <c r="A9" s="31">
        <v>8</v>
      </c>
      <c r="B9" s="44" t="s">
        <v>27</v>
      </c>
      <c r="C9" s="32" t="s">
        <v>17</v>
      </c>
      <c r="D9" s="21">
        <v>211</v>
      </c>
      <c r="E9" s="4">
        <v>18</v>
      </c>
      <c r="F9" s="4">
        <v>14</v>
      </c>
      <c r="G9" s="4">
        <v>4</v>
      </c>
      <c r="H9" s="26">
        <v>1250</v>
      </c>
      <c r="I9" s="26">
        <f aca="true" t="shared" si="1" ref="I9:I19">F9*H9</f>
        <v>17500</v>
      </c>
      <c r="J9" s="27">
        <v>3000</v>
      </c>
      <c r="K9" s="28"/>
      <c r="L9" s="28"/>
      <c r="M9" s="28">
        <v>1000</v>
      </c>
      <c r="N9" s="41"/>
      <c r="O9" s="40">
        <v>15000</v>
      </c>
      <c r="P9" s="42"/>
      <c r="Q9" s="71">
        <v>15</v>
      </c>
      <c r="R9" s="46"/>
      <c r="S9" s="47">
        <f t="shared" si="0"/>
        <v>-15</v>
      </c>
      <c r="T9" s="73">
        <f>Q9*T3</f>
        <v>6779.1</v>
      </c>
    </row>
    <row r="10" spans="1:20" ht="16.5">
      <c r="A10" s="31">
        <v>10</v>
      </c>
      <c r="B10" s="44" t="s">
        <v>31</v>
      </c>
      <c r="C10" s="33">
        <v>4</v>
      </c>
      <c r="D10" s="21">
        <v>20</v>
      </c>
      <c r="E10" s="4">
        <v>3</v>
      </c>
      <c r="F10" s="4">
        <v>2</v>
      </c>
      <c r="G10" s="4">
        <v>1</v>
      </c>
      <c r="H10" s="26">
        <v>1250</v>
      </c>
      <c r="I10" s="26">
        <f t="shared" si="1"/>
        <v>2500</v>
      </c>
      <c r="J10" s="27"/>
      <c r="K10" s="28"/>
      <c r="L10" s="28"/>
      <c r="M10" s="28"/>
      <c r="N10" s="41"/>
      <c r="O10" s="39"/>
      <c r="P10" s="42">
        <v>2000</v>
      </c>
      <c r="Q10" s="71">
        <v>15</v>
      </c>
      <c r="R10" s="46"/>
      <c r="S10" s="47">
        <f t="shared" si="0"/>
        <v>-15</v>
      </c>
      <c r="T10" s="73">
        <f>T3*Q11</f>
        <v>6779.1</v>
      </c>
    </row>
    <row r="11" spans="1:20" ht="16.5">
      <c r="A11" s="31">
        <v>12</v>
      </c>
      <c r="B11" s="44" t="s">
        <v>38</v>
      </c>
      <c r="C11" s="33">
        <v>46</v>
      </c>
      <c r="D11" s="21">
        <v>257</v>
      </c>
      <c r="E11" s="4">
        <v>13</v>
      </c>
      <c r="F11" s="4">
        <v>13</v>
      </c>
      <c r="G11" s="4"/>
      <c r="H11" s="26">
        <v>1250</v>
      </c>
      <c r="I11" s="26">
        <f t="shared" si="1"/>
        <v>16250</v>
      </c>
      <c r="J11" s="27">
        <v>500</v>
      </c>
      <c r="K11" s="28"/>
      <c r="L11" s="28"/>
      <c r="M11" s="28">
        <v>3000</v>
      </c>
      <c r="N11" s="41"/>
      <c r="O11" s="40">
        <v>15000</v>
      </c>
      <c r="P11" s="41"/>
      <c r="Q11" s="71">
        <v>15</v>
      </c>
      <c r="R11" s="46"/>
      <c r="S11" s="47">
        <f t="shared" si="0"/>
        <v>-15</v>
      </c>
      <c r="T11" s="73">
        <f>T3*Q11</f>
        <v>6779.1</v>
      </c>
    </row>
    <row r="12" spans="1:20" ht="16.5">
      <c r="A12" s="31">
        <v>13</v>
      </c>
      <c r="B12" s="44" t="s">
        <v>39</v>
      </c>
      <c r="C12" s="33">
        <v>38</v>
      </c>
      <c r="D12" s="21">
        <v>144</v>
      </c>
      <c r="E12" s="4">
        <v>9</v>
      </c>
      <c r="F12" s="4">
        <v>9</v>
      </c>
      <c r="G12" s="4"/>
      <c r="H12" s="26">
        <v>1250</v>
      </c>
      <c r="I12" s="26">
        <f t="shared" si="1"/>
        <v>11250</v>
      </c>
      <c r="J12" s="27">
        <v>2000</v>
      </c>
      <c r="K12" s="28"/>
      <c r="L12" s="28"/>
      <c r="M12" s="28">
        <v>2500</v>
      </c>
      <c r="N12" s="41">
        <v>15000</v>
      </c>
      <c r="O12" s="40"/>
      <c r="P12" s="42"/>
      <c r="Q12" s="71">
        <v>15</v>
      </c>
      <c r="R12" s="46"/>
      <c r="S12" s="47">
        <f t="shared" si="0"/>
        <v>-15</v>
      </c>
      <c r="T12" s="73">
        <f>T3*Q12</f>
        <v>6779.1</v>
      </c>
    </row>
    <row r="13" spans="1:20" ht="16.5">
      <c r="A13" s="31">
        <v>14</v>
      </c>
      <c r="B13" s="44" t="s">
        <v>33</v>
      </c>
      <c r="C13" s="33">
        <v>21</v>
      </c>
      <c r="D13" s="21"/>
      <c r="E13" s="4">
        <v>3</v>
      </c>
      <c r="F13" s="4">
        <v>1</v>
      </c>
      <c r="G13" s="4">
        <v>2</v>
      </c>
      <c r="H13" s="26">
        <v>1250</v>
      </c>
      <c r="I13" s="26">
        <f t="shared" si="1"/>
        <v>1250</v>
      </c>
      <c r="J13" s="27"/>
      <c r="K13" s="28"/>
      <c r="L13" s="28"/>
      <c r="M13" s="28"/>
      <c r="N13" s="41"/>
      <c r="O13" s="19"/>
      <c r="P13" s="42">
        <v>2000</v>
      </c>
      <c r="Q13" s="71">
        <v>2</v>
      </c>
      <c r="R13" s="46"/>
      <c r="S13" s="47">
        <f t="shared" si="0"/>
        <v>-2</v>
      </c>
      <c r="T13" s="73">
        <f>T3*Q13</f>
        <v>903.88</v>
      </c>
    </row>
    <row r="14" spans="1:20" ht="16.5">
      <c r="A14" s="31">
        <v>15</v>
      </c>
      <c r="B14" s="44" t="s">
        <v>40</v>
      </c>
      <c r="C14" s="33">
        <v>47</v>
      </c>
      <c r="D14" s="21">
        <v>236</v>
      </c>
      <c r="E14" s="4">
        <v>10</v>
      </c>
      <c r="F14" s="4">
        <v>10</v>
      </c>
      <c r="G14" s="4"/>
      <c r="H14" s="26">
        <v>1250</v>
      </c>
      <c r="I14" s="26">
        <f t="shared" si="1"/>
        <v>12500</v>
      </c>
      <c r="J14" s="27">
        <v>250</v>
      </c>
      <c r="K14" s="28"/>
      <c r="L14" s="28"/>
      <c r="M14" s="28"/>
      <c r="N14" s="41"/>
      <c r="O14" s="40">
        <v>15000</v>
      </c>
      <c r="P14" s="42"/>
      <c r="Q14" s="71">
        <v>15</v>
      </c>
      <c r="R14" s="46"/>
      <c r="S14" s="47">
        <f t="shared" si="0"/>
        <v>-15</v>
      </c>
      <c r="T14" s="73">
        <f>T3*Q14</f>
        <v>6779.1</v>
      </c>
    </row>
    <row r="15" spans="1:20" ht="16.5">
      <c r="A15" s="31">
        <v>16</v>
      </c>
      <c r="B15" s="44" t="s">
        <v>41</v>
      </c>
      <c r="C15" s="33">
        <v>32</v>
      </c>
      <c r="D15" s="21">
        <v>47</v>
      </c>
      <c r="E15" s="4">
        <v>12</v>
      </c>
      <c r="F15" s="4">
        <v>9</v>
      </c>
      <c r="G15" s="4">
        <v>3</v>
      </c>
      <c r="H15" s="26">
        <v>1250</v>
      </c>
      <c r="I15" s="26">
        <f t="shared" si="1"/>
        <v>11250</v>
      </c>
      <c r="J15" s="27">
        <v>0</v>
      </c>
      <c r="K15" s="28"/>
      <c r="L15" s="28"/>
      <c r="M15" s="28">
        <v>3000</v>
      </c>
      <c r="N15" s="41"/>
      <c r="O15" s="40">
        <v>5000</v>
      </c>
      <c r="P15" s="42"/>
      <c r="Q15" s="71">
        <v>5</v>
      </c>
      <c r="R15" s="46"/>
      <c r="S15" s="47">
        <f t="shared" si="0"/>
        <v>-5</v>
      </c>
      <c r="T15" s="73">
        <f>T3*Q15</f>
        <v>2259.7</v>
      </c>
    </row>
    <row r="16" spans="1:20" ht="16.5">
      <c r="A16" s="31">
        <v>17</v>
      </c>
      <c r="B16" s="44" t="s">
        <v>12</v>
      </c>
      <c r="C16" s="33">
        <v>32</v>
      </c>
      <c r="D16" s="21">
        <v>195</v>
      </c>
      <c r="E16" s="4">
        <v>10</v>
      </c>
      <c r="F16" s="4">
        <v>10</v>
      </c>
      <c r="G16" s="4"/>
      <c r="H16" s="26">
        <v>1250</v>
      </c>
      <c r="I16" s="26">
        <f t="shared" si="1"/>
        <v>12500</v>
      </c>
      <c r="J16" s="27">
        <v>6000</v>
      </c>
      <c r="K16" s="28"/>
      <c r="L16" s="28"/>
      <c r="M16" s="28">
        <v>10000</v>
      </c>
      <c r="N16" s="41"/>
      <c r="O16" s="40">
        <v>25000</v>
      </c>
      <c r="P16" s="42"/>
      <c r="Q16" s="71">
        <v>25</v>
      </c>
      <c r="R16" s="46"/>
      <c r="S16" s="47">
        <f t="shared" si="0"/>
        <v>-25</v>
      </c>
      <c r="T16" s="73">
        <f>T3*Q16</f>
        <v>11298.5</v>
      </c>
    </row>
    <row r="17" spans="1:20" ht="16.5">
      <c r="A17" s="31">
        <v>18</v>
      </c>
      <c r="B17" s="44" t="s">
        <v>42</v>
      </c>
      <c r="C17" s="33">
        <v>36</v>
      </c>
      <c r="D17" s="21">
        <v>94</v>
      </c>
      <c r="E17" s="4">
        <v>8</v>
      </c>
      <c r="F17" s="4">
        <v>8</v>
      </c>
      <c r="G17" s="4"/>
      <c r="H17" s="26">
        <v>1250</v>
      </c>
      <c r="I17" s="26">
        <f t="shared" si="1"/>
        <v>10000</v>
      </c>
      <c r="J17" s="27"/>
      <c r="K17" s="28"/>
      <c r="L17" s="28"/>
      <c r="M17" s="28">
        <v>1000</v>
      </c>
      <c r="N17" s="41"/>
      <c r="O17" s="40">
        <v>8000</v>
      </c>
      <c r="P17" s="41"/>
      <c r="Q17" s="71">
        <v>8</v>
      </c>
      <c r="R17" s="46"/>
      <c r="S17" s="47"/>
      <c r="T17" s="73">
        <f>T3*Q17</f>
        <v>3615.52</v>
      </c>
    </row>
    <row r="18" spans="1:20" ht="16.5">
      <c r="A18" s="31">
        <v>19</v>
      </c>
      <c r="B18" s="44" t="s">
        <v>32</v>
      </c>
      <c r="C18" s="33">
        <v>16</v>
      </c>
      <c r="D18" s="21">
        <v>50</v>
      </c>
      <c r="E18" s="4">
        <v>5</v>
      </c>
      <c r="F18" s="4">
        <v>4</v>
      </c>
      <c r="G18" s="4">
        <v>1</v>
      </c>
      <c r="H18" s="26">
        <v>1250</v>
      </c>
      <c r="I18" s="26">
        <f t="shared" si="1"/>
        <v>5000</v>
      </c>
      <c r="J18" s="27">
        <v>200</v>
      </c>
      <c r="K18" s="28"/>
      <c r="L18" s="28"/>
      <c r="M18" s="28"/>
      <c r="N18" s="41"/>
      <c r="O18" s="19"/>
      <c r="P18" s="42">
        <v>5000</v>
      </c>
      <c r="Q18" s="71">
        <v>5</v>
      </c>
      <c r="R18" s="46"/>
      <c r="S18" s="47">
        <f t="shared" si="0"/>
        <v>-5</v>
      </c>
      <c r="T18" s="73">
        <f>T3*Q18</f>
        <v>2259.7</v>
      </c>
    </row>
    <row r="19" spans="1:20" ht="16.5">
      <c r="A19" s="31">
        <v>20</v>
      </c>
      <c r="B19" s="44" t="s">
        <v>43</v>
      </c>
      <c r="C19" s="33">
        <v>42</v>
      </c>
      <c r="D19" s="21">
        <v>85</v>
      </c>
      <c r="E19" s="4">
        <v>9</v>
      </c>
      <c r="F19" s="4">
        <v>9</v>
      </c>
      <c r="G19" s="4"/>
      <c r="H19" s="26">
        <v>1250</v>
      </c>
      <c r="I19" s="26">
        <f t="shared" si="1"/>
        <v>11250</v>
      </c>
      <c r="J19" s="27">
        <v>250</v>
      </c>
      <c r="K19" s="28"/>
      <c r="L19" s="28"/>
      <c r="M19" s="28">
        <v>1000</v>
      </c>
      <c r="N19" s="41">
        <v>12000</v>
      </c>
      <c r="O19" s="40"/>
      <c r="P19" s="42"/>
      <c r="Q19" s="71">
        <v>12</v>
      </c>
      <c r="R19" s="46"/>
      <c r="S19" s="47">
        <f t="shared" si="0"/>
        <v>-12</v>
      </c>
      <c r="T19" s="73">
        <f>T3*Q19</f>
        <v>5423.28</v>
      </c>
    </row>
    <row r="20" spans="1:20" ht="16.5">
      <c r="A20" s="31">
        <v>22</v>
      </c>
      <c r="B20" s="45" t="s">
        <v>28</v>
      </c>
      <c r="C20" s="48" t="s">
        <v>17</v>
      </c>
      <c r="D20" s="24">
        <v>253</v>
      </c>
      <c r="E20" s="4">
        <v>25</v>
      </c>
      <c r="F20" s="4">
        <v>25</v>
      </c>
      <c r="G20" s="4"/>
      <c r="H20" s="26">
        <v>1250</v>
      </c>
      <c r="I20" s="26">
        <f aca="true" t="shared" si="2" ref="I20:I29">F20*H20</f>
        <v>31250</v>
      </c>
      <c r="J20" s="27">
        <v>500</v>
      </c>
      <c r="K20" s="28"/>
      <c r="L20" s="28"/>
      <c r="M20" s="28"/>
      <c r="N20" s="41"/>
      <c r="O20" s="40">
        <v>25000</v>
      </c>
      <c r="P20" s="42"/>
      <c r="Q20" s="71">
        <v>25</v>
      </c>
      <c r="R20" s="46"/>
      <c r="S20" s="47">
        <f t="shared" si="0"/>
        <v>-25</v>
      </c>
      <c r="T20" s="73">
        <f>T3*Q20</f>
        <v>11298.5</v>
      </c>
    </row>
    <row r="21" spans="1:20" ht="16.5">
      <c r="A21" s="31">
        <v>23</v>
      </c>
      <c r="B21" s="45" t="s">
        <v>37</v>
      </c>
      <c r="C21" s="34">
        <v>32</v>
      </c>
      <c r="D21" s="24">
        <v>45</v>
      </c>
      <c r="E21" s="4">
        <v>4</v>
      </c>
      <c r="F21" s="4">
        <v>4</v>
      </c>
      <c r="G21" s="4"/>
      <c r="H21" s="26">
        <v>1250</v>
      </c>
      <c r="I21" s="26">
        <f t="shared" si="2"/>
        <v>5000</v>
      </c>
      <c r="J21" s="27">
        <v>600</v>
      </c>
      <c r="K21" s="28"/>
      <c r="L21" s="28"/>
      <c r="M21" s="28"/>
      <c r="N21" s="41"/>
      <c r="O21" s="19"/>
      <c r="P21" s="42">
        <v>4000</v>
      </c>
      <c r="Q21" s="71">
        <v>4</v>
      </c>
      <c r="R21" s="46"/>
      <c r="S21" s="47">
        <f t="shared" si="0"/>
        <v>-4</v>
      </c>
      <c r="T21" s="73">
        <f>T3*Q21</f>
        <v>1807.76</v>
      </c>
    </row>
    <row r="22" spans="1:20" ht="16.5">
      <c r="A22" s="31">
        <v>24</v>
      </c>
      <c r="B22" s="44" t="s">
        <v>35</v>
      </c>
      <c r="C22" s="33">
        <v>32</v>
      </c>
      <c r="D22" s="21"/>
      <c r="E22" s="4">
        <v>2</v>
      </c>
      <c r="F22" s="4">
        <v>2</v>
      </c>
      <c r="G22" s="4"/>
      <c r="H22" s="26">
        <v>1250</v>
      </c>
      <c r="I22" s="26">
        <f t="shared" si="2"/>
        <v>2500</v>
      </c>
      <c r="J22" s="27">
        <v>250</v>
      </c>
      <c r="K22" s="28"/>
      <c r="L22" s="28"/>
      <c r="M22" s="28"/>
      <c r="N22" s="41"/>
      <c r="O22" s="19">
        <v>8000</v>
      </c>
      <c r="P22" s="42"/>
      <c r="Q22" s="71">
        <v>8</v>
      </c>
      <c r="R22" s="46"/>
      <c r="S22" s="47">
        <f t="shared" si="0"/>
        <v>-8</v>
      </c>
      <c r="T22" s="73">
        <f>T3*Q22</f>
        <v>3615.52</v>
      </c>
    </row>
    <row r="23" spans="1:20" ht="16.5">
      <c r="A23" s="31">
        <v>25</v>
      </c>
      <c r="B23" s="44" t="s">
        <v>34</v>
      </c>
      <c r="C23" s="33">
        <v>6</v>
      </c>
      <c r="D23" s="21"/>
      <c r="E23" s="4">
        <v>2</v>
      </c>
      <c r="F23" s="4">
        <v>1</v>
      </c>
      <c r="G23" s="4">
        <v>1</v>
      </c>
      <c r="H23" s="26">
        <v>1250</v>
      </c>
      <c r="I23" s="26">
        <f t="shared" si="2"/>
        <v>1250</v>
      </c>
      <c r="J23" s="27">
        <v>1500</v>
      </c>
      <c r="K23" s="28"/>
      <c r="L23" s="28"/>
      <c r="M23" s="28"/>
      <c r="N23" s="41"/>
      <c r="O23" s="19"/>
      <c r="P23" s="42">
        <v>0</v>
      </c>
      <c r="Q23" s="71">
        <f>N23+O23+P23</f>
        <v>0</v>
      </c>
      <c r="R23" s="46"/>
      <c r="S23" s="47">
        <f t="shared" si="0"/>
        <v>0</v>
      </c>
      <c r="T23" s="73">
        <f>Q23*T22</f>
        <v>0</v>
      </c>
    </row>
    <row r="24" spans="1:20" ht="16.5">
      <c r="A24" s="31">
        <v>27</v>
      </c>
      <c r="B24" s="44" t="s">
        <v>26</v>
      </c>
      <c r="C24" s="32" t="s">
        <v>17</v>
      </c>
      <c r="D24" s="21">
        <v>372</v>
      </c>
      <c r="E24" s="4">
        <v>21</v>
      </c>
      <c r="F24" s="4">
        <v>21</v>
      </c>
      <c r="G24" s="4"/>
      <c r="H24" s="26">
        <v>1250</v>
      </c>
      <c r="I24" s="26">
        <f t="shared" si="2"/>
        <v>26250</v>
      </c>
      <c r="J24" s="27">
        <v>300</v>
      </c>
      <c r="K24" s="28"/>
      <c r="L24" s="28"/>
      <c r="M24" s="28">
        <v>10000</v>
      </c>
      <c r="N24" s="41">
        <v>0</v>
      </c>
      <c r="O24" s="38">
        <v>0</v>
      </c>
      <c r="P24" s="42">
        <v>0</v>
      </c>
      <c r="Q24" s="71">
        <f>N24+O24+P24</f>
        <v>0</v>
      </c>
      <c r="R24" s="46"/>
      <c r="S24" s="47">
        <f t="shared" si="0"/>
        <v>0</v>
      </c>
      <c r="T24" s="73">
        <f>Q24*T23</f>
        <v>0</v>
      </c>
    </row>
    <row r="25" spans="1:20" ht="16.5">
      <c r="A25" s="31">
        <v>28</v>
      </c>
      <c r="B25" s="49" t="s">
        <v>53</v>
      </c>
      <c r="C25" s="32" t="s">
        <v>17</v>
      </c>
      <c r="D25" s="21">
        <v>548</v>
      </c>
      <c r="E25" s="4">
        <v>23</v>
      </c>
      <c r="F25" s="4">
        <v>23</v>
      </c>
      <c r="G25" s="4"/>
      <c r="H25" s="26">
        <v>1250</v>
      </c>
      <c r="I25" s="26">
        <f t="shared" si="2"/>
        <v>28750</v>
      </c>
      <c r="J25" s="27">
        <v>2000</v>
      </c>
      <c r="K25" s="28"/>
      <c r="L25" s="28"/>
      <c r="M25" s="28">
        <v>3000</v>
      </c>
      <c r="N25" s="41">
        <v>25000</v>
      </c>
      <c r="O25" s="40"/>
      <c r="P25" s="42"/>
      <c r="Q25" s="71">
        <v>25</v>
      </c>
      <c r="R25" s="46"/>
      <c r="S25" s="47">
        <f t="shared" si="0"/>
        <v>-25</v>
      </c>
      <c r="T25" s="73">
        <f>T3*Q25</f>
        <v>11298.5</v>
      </c>
    </row>
    <row r="26" spans="1:20" ht="16.5">
      <c r="A26" s="31">
        <v>29</v>
      </c>
      <c r="B26" s="44" t="s">
        <v>52</v>
      </c>
      <c r="C26" s="32"/>
      <c r="D26" s="21"/>
      <c r="E26" s="4"/>
      <c r="F26" s="4"/>
      <c r="G26" s="4"/>
      <c r="H26" s="26"/>
      <c r="I26" s="26"/>
      <c r="J26" s="27"/>
      <c r="K26" s="28"/>
      <c r="L26" s="28"/>
      <c r="M26" s="28"/>
      <c r="N26" s="41"/>
      <c r="O26" s="40">
        <v>15000</v>
      </c>
      <c r="P26" s="42"/>
      <c r="Q26" s="71">
        <v>15</v>
      </c>
      <c r="R26" s="46"/>
      <c r="S26" s="47"/>
      <c r="T26" s="73">
        <f>T3*Q26</f>
        <v>6779.1</v>
      </c>
    </row>
    <row r="27" spans="1:20" ht="16.5">
      <c r="A27" s="31">
        <v>30</v>
      </c>
      <c r="B27" s="44" t="s">
        <v>44</v>
      </c>
      <c r="C27" s="33">
        <v>40</v>
      </c>
      <c r="D27" s="21">
        <v>310</v>
      </c>
      <c r="E27" s="4">
        <v>12</v>
      </c>
      <c r="F27" s="4">
        <v>12</v>
      </c>
      <c r="G27" s="4"/>
      <c r="H27" s="26">
        <v>1250</v>
      </c>
      <c r="I27" s="26">
        <f t="shared" si="2"/>
        <v>15000</v>
      </c>
      <c r="J27" s="27">
        <v>50</v>
      </c>
      <c r="K27" s="28"/>
      <c r="L27" s="28"/>
      <c r="M27" s="28">
        <v>1000</v>
      </c>
      <c r="N27" s="41">
        <v>15000</v>
      </c>
      <c r="O27" s="40"/>
      <c r="P27" s="42"/>
      <c r="Q27" s="71">
        <v>15</v>
      </c>
      <c r="R27" s="46"/>
      <c r="S27" s="47">
        <f t="shared" si="0"/>
        <v>-15</v>
      </c>
      <c r="T27" s="73">
        <f>T3*Q27</f>
        <v>6779.1</v>
      </c>
    </row>
    <row r="28" spans="1:20" ht="16.5">
      <c r="A28" s="31">
        <v>31</v>
      </c>
      <c r="B28" s="44" t="s">
        <v>45</v>
      </c>
      <c r="C28" s="33">
        <v>40</v>
      </c>
      <c r="D28" s="21">
        <v>152</v>
      </c>
      <c r="E28" s="4">
        <v>9</v>
      </c>
      <c r="F28" s="4">
        <v>9</v>
      </c>
      <c r="G28" s="4"/>
      <c r="H28" s="26">
        <v>1250</v>
      </c>
      <c r="I28" s="26">
        <f t="shared" si="2"/>
        <v>11250</v>
      </c>
      <c r="J28" s="27">
        <v>3000</v>
      </c>
      <c r="K28" s="28"/>
      <c r="L28" s="28"/>
      <c r="M28" s="28">
        <v>5000</v>
      </c>
      <c r="N28" s="41">
        <v>10000</v>
      </c>
      <c r="O28" s="40"/>
      <c r="P28" s="42"/>
      <c r="Q28" s="71">
        <v>10</v>
      </c>
      <c r="R28" s="46"/>
      <c r="S28" s="47">
        <f t="shared" si="0"/>
        <v>-10</v>
      </c>
      <c r="T28" s="73">
        <f>T3*Q28</f>
        <v>4519.4</v>
      </c>
    </row>
    <row r="29" spans="1:20" ht="16.5">
      <c r="A29" s="31">
        <v>32</v>
      </c>
      <c r="B29" s="44" t="s">
        <v>46</v>
      </c>
      <c r="C29" s="33">
        <v>12</v>
      </c>
      <c r="D29" s="21">
        <v>222</v>
      </c>
      <c r="E29" s="4">
        <v>11</v>
      </c>
      <c r="F29" s="4">
        <v>10</v>
      </c>
      <c r="G29" s="4">
        <v>1</v>
      </c>
      <c r="H29" s="26">
        <v>1250</v>
      </c>
      <c r="I29" s="26">
        <f t="shared" si="2"/>
        <v>12500</v>
      </c>
      <c r="J29" s="27"/>
      <c r="K29" s="28"/>
      <c r="L29" s="28"/>
      <c r="M29" s="28">
        <v>2000</v>
      </c>
      <c r="N29" s="41">
        <v>15000</v>
      </c>
      <c r="O29" s="40"/>
      <c r="P29" s="42"/>
      <c r="Q29" s="71">
        <v>15</v>
      </c>
      <c r="R29" s="46"/>
      <c r="S29" s="47"/>
      <c r="T29" s="73">
        <f>T3*Q29</f>
        <v>6779.1</v>
      </c>
    </row>
    <row r="30" spans="1:20" ht="16.5">
      <c r="A30" s="31">
        <v>33</v>
      </c>
      <c r="B30" s="44" t="s">
        <v>48</v>
      </c>
      <c r="C30" s="33">
        <v>17</v>
      </c>
      <c r="D30" s="21">
        <v>34</v>
      </c>
      <c r="E30" s="4">
        <v>2</v>
      </c>
      <c r="F30" s="4">
        <v>2</v>
      </c>
      <c r="G30" s="4">
        <v>1</v>
      </c>
      <c r="H30" s="26"/>
      <c r="I30" s="26"/>
      <c r="J30" s="27"/>
      <c r="K30" s="28"/>
      <c r="L30" s="28"/>
      <c r="M30" s="28"/>
      <c r="N30" s="41"/>
      <c r="O30" s="19">
        <v>10000</v>
      </c>
      <c r="P30" s="42"/>
      <c r="Q30" s="71">
        <v>10</v>
      </c>
      <c r="R30" s="46"/>
      <c r="S30" s="47"/>
      <c r="T30" s="73">
        <f>T3*Q30</f>
        <v>4519.4</v>
      </c>
    </row>
    <row r="31" spans="1:20" ht="16.5">
      <c r="A31" s="31">
        <v>34</v>
      </c>
      <c r="B31" s="44" t="s">
        <v>47</v>
      </c>
      <c r="C31" s="33">
        <v>45</v>
      </c>
      <c r="D31" s="21">
        <v>317</v>
      </c>
      <c r="E31" s="4">
        <v>12</v>
      </c>
      <c r="F31" s="4">
        <v>12</v>
      </c>
      <c r="G31" s="4"/>
      <c r="H31" s="26">
        <v>1250</v>
      </c>
      <c r="I31" s="26">
        <f>F31*H31</f>
        <v>15000</v>
      </c>
      <c r="J31" s="27"/>
      <c r="K31" s="28"/>
      <c r="L31" s="28"/>
      <c r="M31" s="28"/>
      <c r="N31" s="41"/>
      <c r="O31" s="40">
        <v>15000</v>
      </c>
      <c r="P31" s="42"/>
      <c r="Q31" s="71">
        <v>15</v>
      </c>
      <c r="R31" s="46"/>
      <c r="S31" s="47"/>
      <c r="T31" s="73">
        <f>T3*Q31</f>
        <v>6779.1</v>
      </c>
    </row>
    <row r="32" spans="1:20" ht="16.5">
      <c r="A32" s="31">
        <v>35</v>
      </c>
      <c r="B32" s="44" t="s">
        <v>50</v>
      </c>
      <c r="C32" s="33">
        <v>45</v>
      </c>
      <c r="D32" s="21">
        <v>305</v>
      </c>
      <c r="E32" s="4">
        <v>6</v>
      </c>
      <c r="F32" s="4">
        <v>6</v>
      </c>
      <c r="G32" s="4"/>
      <c r="H32" s="26"/>
      <c r="I32" s="26"/>
      <c r="J32" s="27"/>
      <c r="K32" s="28"/>
      <c r="L32" s="28"/>
      <c r="M32" s="28"/>
      <c r="N32" s="41"/>
      <c r="O32" s="40">
        <v>15000</v>
      </c>
      <c r="P32" s="42"/>
      <c r="Q32" s="71">
        <v>15</v>
      </c>
      <c r="R32" s="46"/>
      <c r="S32" s="47"/>
      <c r="T32" s="73">
        <f>T3*Q32</f>
        <v>6779.1</v>
      </c>
    </row>
    <row r="33" spans="1:20" ht="16.5">
      <c r="A33" s="5"/>
      <c r="B33" s="6" t="s">
        <v>1</v>
      </c>
      <c r="C33" s="6"/>
      <c r="D33" s="22">
        <f>SUM(D4:D32)</f>
        <v>4481</v>
      </c>
      <c r="E33" s="14">
        <f>SUM(E4:E32)</f>
        <v>273</v>
      </c>
      <c r="F33" s="13">
        <f>SUM(F4:F32)</f>
        <v>249</v>
      </c>
      <c r="G33" s="13">
        <f>SUM(G4:G32)</f>
        <v>25</v>
      </c>
      <c r="H33" s="26"/>
      <c r="I33" s="29">
        <f>SUM(I4:I32)</f>
        <v>300000</v>
      </c>
      <c r="J33" s="30">
        <f>SUM(J4:J32)</f>
        <v>22500</v>
      </c>
      <c r="K33" s="35">
        <f>SUM(K4:K32)</f>
        <v>0</v>
      </c>
      <c r="L33" s="35"/>
      <c r="M33" s="35"/>
      <c r="N33" s="36">
        <f>SUM(N4:N32)</f>
        <v>92000</v>
      </c>
      <c r="O33" s="37">
        <f>SUM(O4:O32)</f>
        <v>191000</v>
      </c>
      <c r="P33" s="36">
        <f>SUM(P4:P32)</f>
        <v>17000</v>
      </c>
      <c r="Q33" s="71">
        <v>300</v>
      </c>
      <c r="R33" s="46"/>
      <c r="S33" s="47">
        <f t="shared" si="0"/>
        <v>-300</v>
      </c>
      <c r="T33" s="73">
        <f>T3*Q33</f>
        <v>135582</v>
      </c>
    </row>
    <row r="34" spans="1:17" ht="16.5">
      <c r="A34" s="15" t="s">
        <v>8</v>
      </c>
      <c r="B34" s="10"/>
      <c r="C34" s="10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2"/>
      <c r="O34" s="2"/>
      <c r="P34" s="12"/>
      <c r="Q34" s="3"/>
    </row>
    <row r="35" spans="1:17" ht="16.5">
      <c r="A35" s="16"/>
      <c r="B35" s="10"/>
      <c r="C35" s="10"/>
      <c r="N35" s="65"/>
      <c r="O35" s="65"/>
      <c r="P35" s="65"/>
      <c r="Q35" s="65"/>
    </row>
    <row r="36" spans="1:17" ht="16.5">
      <c r="A36" s="16"/>
      <c r="B36" s="10"/>
      <c r="C36" s="10"/>
      <c r="N36" s="65"/>
      <c r="O36" s="65"/>
      <c r="P36" s="65"/>
      <c r="Q36" s="65"/>
    </row>
    <row r="37" spans="1:17" ht="16.5">
      <c r="A37" s="16"/>
      <c r="B37" s="10"/>
      <c r="C37" s="10"/>
      <c r="P37" s="65"/>
      <c r="Q37" s="65"/>
    </row>
    <row r="38" spans="1:17" ht="16.5">
      <c r="A38" s="16"/>
      <c r="B38" s="10"/>
      <c r="C38" s="10"/>
      <c r="N38" s="69"/>
      <c r="O38" s="69"/>
      <c r="P38" s="69"/>
      <c r="Q38" s="69"/>
    </row>
    <row r="39" spans="1:17" ht="16.5">
      <c r="A39" s="16"/>
      <c r="B39" s="10"/>
      <c r="C39" s="10"/>
      <c r="N39" s="65"/>
      <c r="O39" s="65"/>
      <c r="P39" s="65"/>
      <c r="Q39" s="65"/>
    </row>
    <row r="40" spans="1:17" ht="16.5">
      <c r="A40" s="16"/>
      <c r="B40" s="10"/>
      <c r="C40" s="10"/>
      <c r="N40" s="68" t="s">
        <v>15</v>
      </c>
      <c r="O40" s="68"/>
      <c r="P40" s="68"/>
      <c r="Q40" s="68"/>
    </row>
    <row r="41" spans="14:17" ht="16.5" customHeight="1">
      <c r="N41" s="67">
        <f ca="1">TODAY()</f>
        <v>42717</v>
      </c>
      <c r="O41" s="67"/>
      <c r="P41" s="67"/>
      <c r="Q41" s="67"/>
    </row>
    <row r="42" spans="14:17" ht="15">
      <c r="N42" s="66" t="s">
        <v>21</v>
      </c>
      <c r="O42" s="66"/>
      <c r="P42" s="66"/>
      <c r="Q42" s="66"/>
    </row>
    <row r="43" spans="14:17" ht="15">
      <c r="N43" s="66" t="s">
        <v>7</v>
      </c>
      <c r="O43" s="66"/>
      <c r="P43" s="66"/>
      <c r="Q43" s="66"/>
    </row>
  </sheetData>
  <mergeCells count="22">
    <mergeCell ref="A1:T1"/>
    <mergeCell ref="N43:Q43"/>
    <mergeCell ref="N41:Q41"/>
    <mergeCell ref="N40:Q40"/>
    <mergeCell ref="N38:Q38"/>
    <mergeCell ref="H2:K2"/>
    <mergeCell ref="N2:N3"/>
    <mergeCell ref="N39:Q39"/>
    <mergeCell ref="N42:Q42"/>
    <mergeCell ref="P37:Q37"/>
    <mergeCell ref="P2:P3"/>
    <mergeCell ref="N35:Q35"/>
    <mergeCell ref="N36:Q36"/>
    <mergeCell ref="R2:R3"/>
    <mergeCell ref="S2:S3"/>
    <mergeCell ref="C2:C3"/>
    <mergeCell ref="Q2:Q3"/>
    <mergeCell ref="A2:A3"/>
    <mergeCell ref="B2:B3"/>
    <mergeCell ref="D2:D3"/>
    <mergeCell ref="O2:O3"/>
    <mergeCell ref="E2:G2"/>
  </mergeCells>
  <printOptions/>
  <pageMargins left="0" right="0" top="0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Korkuteli</dc:creator>
  <cp:keywords/>
  <dc:description/>
  <cp:lastModifiedBy>oem</cp:lastModifiedBy>
  <cp:lastPrinted>2016-12-13T05:41:11Z</cp:lastPrinted>
  <dcterms:created xsi:type="dcterms:W3CDTF">2001-11-08T14:24:39Z</dcterms:created>
  <dcterms:modified xsi:type="dcterms:W3CDTF">2016-12-13T05:51:29Z</dcterms:modified>
  <cp:category/>
  <cp:version/>
  <cp:contentType/>
  <cp:contentStatus/>
</cp:coreProperties>
</file>